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ZVRŠENJE 2019." sheetId="1" r:id="rId1"/>
  </sheets>
  <definedNames>
    <definedName name="_xlnm.Print_Area" localSheetId="0">'IZVRŠENJE 2019.'!$A$1:$G$55</definedName>
    <definedName name="_xlnm.Print_Titles" localSheetId="0">'IZVRŠENJE 2019.'!$5:$6</definedName>
  </definedNames>
  <calcPr fullCalcOnLoad="1"/>
</workbook>
</file>

<file path=xl/sharedStrings.xml><?xml version="1.0" encoding="utf-8"?>
<sst xmlns="http://schemas.openxmlformats.org/spreadsheetml/2006/main" count="60" uniqueCount="58">
  <si>
    <t>OPIS</t>
  </si>
  <si>
    <t>3.</t>
  </si>
  <si>
    <t>4.</t>
  </si>
  <si>
    <t>3111 PLAĆE ZA REDOVAN RAD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</si>
  <si>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</si>
  <si>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</si>
  <si>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</si>
  <si>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</si>
  <si>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 xml:space="preserve">3231 USLUGE TELEFONA, POŠTE I PRIJEVOZA </t>
  </si>
  <si>
    <t>3233 USLUGE PROMIDŽBE I INFORMIRANJA</t>
  </si>
  <si>
    <t>3238 RAČUNALNE USLUGE</t>
  </si>
  <si>
    <t>3293 REPREZENTACIJA</t>
  </si>
  <si>
    <t>3431 BANKARSKE USLUGE I USLUGE PLATNOG PROMETA</t>
  </si>
  <si>
    <t>3433 ZATEZNE KAMATE</t>
  </si>
  <si>
    <t>UKUPNO A  687 000</t>
  </si>
  <si>
    <t>4123 LICENCE</t>
  </si>
  <si>
    <t>4221 UREDSKA OPREMA I NAMJEŠTAJ</t>
  </si>
  <si>
    <t>UKUPNO K 687 003</t>
  </si>
  <si>
    <t>SVEUKUPNO</t>
  </si>
  <si>
    <t>3224 MATERIJAL I DIJELOVI ZA TEKUĆE I INVESTICIJSKO ODRŽAVANJE</t>
  </si>
  <si>
    <t>3232 USLUGE TEKUĆEG I INVESTICIJSKOG ODRŽAVANJA</t>
  </si>
  <si>
    <t>3236 ZDRAVSTVENE I VETERINARSKE USLUGE</t>
  </si>
  <si>
    <t>3239 OSTALE USLUGE</t>
  </si>
  <si>
    <t>3299 OSTALI NESPOMENUTI RASHODI POSLOVANJA</t>
  </si>
  <si>
    <t xml:space="preserve"> UKUPNO 312 OSTALI RASHODI ZA ZAPOSLENE</t>
  </si>
  <si>
    <t xml:space="preserve"> UKUPNO 313 DOPRINOSI NA PLAĆE</t>
  </si>
  <si>
    <t xml:space="preserve"> UKUPNO 321 NAKNADE TROŠKOVA ZAPOSLENIMA</t>
  </si>
  <si>
    <t xml:space="preserve"> UKUPNO 322 RASHODI ZA MATERIJAL I ENERGIJU</t>
  </si>
  <si>
    <t xml:space="preserve"> UKUPNO 329 OSTALI NESPOMENUTI RASHODI POSLOVANJA</t>
  </si>
  <si>
    <t xml:space="preserve"> UKUPNO 343 OSTALI FINANCIJSKI RASHODI</t>
  </si>
  <si>
    <t xml:space="preserve"> UKUPNO 412 NEMATERIJALNA IMOVINA</t>
  </si>
  <si>
    <t xml:space="preserve"> UKUPNO 422 POSTROJENJA I OPREMA</t>
  </si>
  <si>
    <t>5.</t>
  </si>
  <si>
    <t xml:space="preserve"> UKUPNO 323 RASHODI ZA USLUGE</t>
  </si>
  <si>
    <t>3133 DOPRINOSI ZA OBVEZNO OSIGURANJE U SLUČAJU NEZAPOSLENOSTI</t>
  </si>
  <si>
    <t>3132 DOPRINOSI ZA OBVEZNO ZDRAVSTVENO OSIGURANJE</t>
  </si>
  <si>
    <t xml:space="preserve">%                </t>
  </si>
  <si>
    <t>3237 INTELEKTUALNE I OSOBNE USLUGE</t>
  </si>
  <si>
    <t>1.</t>
  </si>
  <si>
    <t>2.</t>
  </si>
  <si>
    <t xml:space="preserve"> UKUPNO 311 PLAĆE (BRUTO)</t>
  </si>
  <si>
    <t>3225 SITNI INVENTAR I AUTO GUME</t>
  </si>
  <si>
    <t>3294 ČLANARINE I NORME</t>
  </si>
  <si>
    <t>4222 KOMUNIKACIJSKA OPREMA</t>
  </si>
  <si>
    <t xml:space="preserve">A 687 000 ADMINISTRACIJA I UPRAVLJANJE    </t>
  </si>
  <si>
    <t xml:space="preserve">K 687 003 INFORMATIZACIJA UREDA VLADE REPUBLIKE HRVATSKE ZA UNUTARNJU REVIZIJU   </t>
  </si>
  <si>
    <t>6.</t>
  </si>
  <si>
    <t xml:space="preserve">3121 OSTALI RASHODI ZA ZAPOSLENE </t>
  </si>
  <si>
    <t>PLAN 2019.</t>
  </si>
  <si>
    <t>3113 PLAĆE ZA PREKOVREMENI RAD</t>
  </si>
  <si>
    <t>3432 NEGATIVNE TEČAJNE RAZLIKE I RAZLIKE ZBOG PRIMJENE VALUTNE KLAUZULE</t>
  </si>
  <si>
    <t>PLAN 2019. NAKON  PRENAMJENE 5%</t>
  </si>
  <si>
    <t>3295 PRISTOJBE I NAKNADE</t>
  </si>
  <si>
    <t>PLAN 2019. NAKON  REBALANSA</t>
  </si>
  <si>
    <t xml:space="preserve">KONAČNI PLAN 2019. </t>
  </si>
  <si>
    <t xml:space="preserve">                   IZVRŠENJE OD 01.01. DO 31.12.2019.</t>
  </si>
  <si>
    <t xml:space="preserve">               020 44 URED VLADE REPUBLIKE HRVATSKE ZA UNUTARNJU REVIZIJU</t>
  </si>
  <si>
    <t>IZVRŠENJE                                                             01.01. - 31.12.2019.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</si>
</sst>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9" applyAlignment="1">
      <alignment horizontal="center"/>
      <protection/>
    </xf>
    <xf numFmtId="0" fontId="2" fillId="0" borderId="0" xfId="59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59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1" fontId="0" fillId="0" borderId="0" xfId="59" applyNumberFormat="1" applyFont="1">
      <alignment/>
      <protection/>
    </xf>
    <xf numFmtId="0" fontId="5" fillId="0" borderId="0" xfId="59" applyFont="1" applyAlignment="1">
      <alignment horizontal="left" vertical="center" wrapText="1"/>
      <protection/>
    </xf>
    <xf numFmtId="0" fontId="5" fillId="0" borderId="0" xfId="59" applyFont="1">
      <alignment/>
      <protection/>
    </xf>
    <xf numFmtId="1" fontId="5" fillId="0" borderId="0" xfId="59" applyNumberFormat="1" applyFont="1">
      <alignment/>
      <protection/>
    </xf>
    <xf numFmtId="0" fontId="6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1" fontId="8" fillId="0" borderId="10" xfId="59" applyNumberFormat="1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left" vertical="center" wrapText="1"/>
      <protection/>
    </xf>
    <xf numFmtId="4" fontId="8" fillId="0" borderId="11" xfId="59" applyNumberFormat="1" applyFont="1" applyBorder="1" applyAlignment="1">
      <alignment horizontal="right" vertical="distributed"/>
      <protection/>
    </xf>
    <xf numFmtId="1" fontId="8" fillId="0" borderId="11" xfId="59" applyNumberFormat="1" applyFont="1" applyBorder="1" applyAlignment="1">
      <alignment horizontal="right" vertical="distributed"/>
      <protection/>
    </xf>
    <xf numFmtId="4" fontId="8" fillId="0" borderId="10" xfId="59" applyNumberFormat="1" applyFont="1" applyBorder="1" applyAlignment="1">
      <alignment horizontal="right" vertical="distributed"/>
      <protection/>
    </xf>
    <xf numFmtId="1" fontId="8" fillId="0" borderId="10" xfId="59" applyNumberFormat="1" applyFont="1" applyBorder="1" applyAlignment="1">
      <alignment horizontal="right" vertical="distributed"/>
      <protection/>
    </xf>
    <xf numFmtId="0" fontId="8" fillId="0" borderId="12" xfId="59" applyFont="1" applyBorder="1" applyAlignment="1">
      <alignment horizontal="left" vertical="center" wrapText="1"/>
      <protection/>
    </xf>
    <xf numFmtId="4" fontId="8" fillId="0" borderId="12" xfId="59" applyNumberFormat="1" applyFont="1" applyBorder="1" applyAlignment="1">
      <alignment horizontal="right" vertical="distributed"/>
      <protection/>
    </xf>
    <xf numFmtId="4" fontId="8" fillId="0" borderId="13" xfId="59" applyNumberFormat="1" applyFont="1" applyBorder="1" applyAlignment="1">
      <alignment horizontal="right" vertical="distributed"/>
      <protection/>
    </xf>
    <xf numFmtId="1" fontId="8" fillId="0" borderId="12" xfId="59" applyNumberFormat="1" applyFont="1" applyBorder="1" applyAlignment="1">
      <alignment horizontal="right" vertical="distributed"/>
      <protection/>
    </xf>
    <xf numFmtId="4" fontId="8" fillId="0" borderId="14" xfId="59" applyNumberFormat="1" applyFont="1" applyBorder="1" applyAlignment="1">
      <alignment horizontal="right" vertical="distributed"/>
      <protection/>
    </xf>
    <xf numFmtId="0" fontId="8" fillId="0" borderId="0" xfId="59" applyFont="1" applyBorder="1">
      <alignment/>
      <protection/>
    </xf>
    <xf numFmtId="0" fontId="7" fillId="0" borderId="0" xfId="59" applyFont="1" applyAlignment="1">
      <alignment horizontal="left" vertical="center" wrapText="1"/>
      <protection/>
    </xf>
    <xf numFmtId="1" fontId="7" fillId="0" borderId="0" xfId="59" applyNumberFormat="1" applyFont="1">
      <alignment/>
      <protection/>
    </xf>
    <xf numFmtId="0" fontId="7" fillId="0" borderId="0" xfId="59" applyFont="1" applyBorder="1">
      <alignment/>
      <protection/>
    </xf>
    <xf numFmtId="4" fontId="8" fillId="0" borderId="15" xfId="59" applyNumberFormat="1" applyFont="1" applyBorder="1" applyAlignment="1">
      <alignment horizontal="right" vertical="distributed"/>
      <protection/>
    </xf>
    <xf numFmtId="0" fontId="8" fillId="3" borderId="10" xfId="59" applyFont="1" applyFill="1" applyBorder="1" applyAlignment="1">
      <alignment horizontal="left" vertical="center" wrapText="1"/>
      <protection/>
    </xf>
    <xf numFmtId="4" fontId="8" fillId="3" borderId="10" xfId="59" applyNumberFormat="1" applyFont="1" applyFill="1" applyBorder="1" applyAlignment="1">
      <alignment horizontal="right" vertical="distributed"/>
      <protection/>
    </xf>
    <xf numFmtId="1" fontId="8" fillId="3" borderId="11" xfId="59" applyNumberFormat="1" applyFont="1" applyFill="1" applyBorder="1" applyAlignment="1">
      <alignment horizontal="right" vertical="distributed"/>
      <protection/>
    </xf>
    <xf numFmtId="0" fontId="8" fillId="3" borderId="0" xfId="59" applyFont="1" applyFill="1">
      <alignment/>
      <protection/>
    </xf>
    <xf numFmtId="4" fontId="8" fillId="3" borderId="11" xfId="59" applyNumberFormat="1" applyFont="1" applyFill="1" applyBorder="1" applyAlignment="1">
      <alignment horizontal="right" vertical="distributed"/>
      <protection/>
    </xf>
    <xf numFmtId="0" fontId="8" fillId="3" borderId="11" xfId="59" applyFont="1" applyFill="1" applyBorder="1" applyAlignment="1">
      <alignment horizontal="left" vertical="center" wrapText="1"/>
      <protection/>
    </xf>
    <xf numFmtId="0" fontId="8" fillId="33" borderId="10" xfId="59" applyFont="1" applyFill="1" applyBorder="1" applyAlignment="1">
      <alignment horizontal="left" vertical="center" wrapText="1"/>
      <protection/>
    </xf>
    <xf numFmtId="4" fontId="8" fillId="33" borderId="10" xfId="59" applyNumberFormat="1" applyFont="1" applyFill="1" applyBorder="1" applyAlignment="1">
      <alignment horizontal="right" vertical="distributed"/>
      <protection/>
    </xf>
    <xf numFmtId="4" fontId="8" fillId="3" borderId="15" xfId="59" applyNumberFormat="1" applyFont="1" applyFill="1" applyBorder="1" applyAlignment="1">
      <alignment horizontal="right" vertical="distributed"/>
      <protection/>
    </xf>
    <xf numFmtId="4" fontId="7" fillId="0" borderId="0" xfId="59" applyNumberFormat="1" applyFont="1">
      <alignment/>
      <protection/>
    </xf>
    <xf numFmtId="4" fontId="2" fillId="0" borderId="0" xfId="59" applyNumberFormat="1">
      <alignment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3" borderId="10" xfId="60" applyFont="1" applyFill="1" applyBorder="1" applyAlignment="1">
      <alignment horizontal="left" vertical="distributed" wrapText="1"/>
      <protection/>
    </xf>
    <xf numFmtId="4" fontId="8" fillId="0" borderId="11" xfId="59" applyNumberFormat="1" applyFont="1" applyFill="1" applyBorder="1" applyAlignment="1">
      <alignment horizontal="right" vertical="distributed"/>
      <protection/>
    </xf>
    <xf numFmtId="4" fontId="8" fillId="0" borderId="13" xfId="59" applyNumberFormat="1" applyFont="1" applyFill="1" applyBorder="1" applyAlignment="1">
      <alignment horizontal="right" vertical="distributed"/>
      <protection/>
    </xf>
    <xf numFmtId="4" fontId="8" fillId="0" borderId="16" xfId="59" applyNumberFormat="1" applyFont="1" applyBorder="1" applyAlignment="1">
      <alignment horizontal="right" vertical="distributed"/>
      <protection/>
    </xf>
    <xf numFmtId="1" fontId="8" fillId="9" borderId="11" xfId="59" applyNumberFormat="1" applyFont="1" applyFill="1" applyBorder="1" applyAlignment="1">
      <alignment horizontal="right" vertical="distributed"/>
      <protection/>
    </xf>
    <xf numFmtId="1" fontId="8" fillId="9" borderId="10" xfId="59" applyNumberFormat="1" applyFont="1" applyFill="1" applyBorder="1" applyAlignment="1">
      <alignment horizontal="right" vertical="distributed"/>
      <protection/>
    </xf>
    <xf numFmtId="0" fontId="8" fillId="0" borderId="16" xfId="59" applyFont="1" applyBorder="1" applyAlignment="1">
      <alignment horizontal="left" vertical="center" wrapText="1"/>
      <protection/>
    </xf>
    <xf numFmtId="1" fontId="8" fillId="3" borderId="10" xfId="59" applyNumberFormat="1" applyFont="1" applyFill="1" applyBorder="1" applyAlignment="1">
      <alignment horizontal="right" vertical="distributed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49" fontId="10" fillId="33" borderId="10" xfId="59" applyNumberFormat="1" applyFont="1" applyFill="1" applyBorder="1" applyAlignment="1">
      <alignment horizontal="center" vertical="center" wrapText="1"/>
      <protection/>
    </xf>
    <xf numFmtId="0" fontId="9" fillId="3" borderId="0" xfId="59" applyFont="1" applyFill="1">
      <alignment/>
      <protection/>
    </xf>
    <xf numFmtId="4" fontId="8" fillId="0" borderId="15" xfId="59" applyNumberFormat="1" applyFont="1" applyFill="1" applyBorder="1" applyAlignment="1">
      <alignment horizontal="right" vertical="distributed"/>
      <protection/>
    </xf>
    <xf numFmtId="4" fontId="8" fillId="0" borderId="14" xfId="59" applyNumberFormat="1" applyFont="1" applyFill="1" applyBorder="1" applyAlignment="1">
      <alignment horizontal="right" vertical="distributed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4" fontId="8" fillId="0" borderId="17" xfId="59" applyNumberFormat="1" applyFont="1" applyBorder="1" applyAlignment="1">
      <alignment horizontal="right" vertical="distributed"/>
      <protection/>
    </xf>
    <xf numFmtId="4" fontId="8" fillId="0" borderId="18" xfId="59" applyNumberFormat="1" applyFont="1" applyBorder="1" applyAlignment="1">
      <alignment horizontal="right" vertical="distributed"/>
      <protection/>
    </xf>
    <xf numFmtId="4" fontId="8" fillId="0" borderId="12" xfId="59" applyNumberFormat="1" applyFont="1" applyFill="1" applyBorder="1" applyAlignment="1">
      <alignment horizontal="right" vertical="distributed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4" fontId="8" fillId="3" borderId="14" xfId="59" applyNumberFormat="1" applyFont="1" applyFill="1" applyBorder="1" applyAlignment="1">
      <alignment horizontal="right" vertical="distributed"/>
      <protection/>
    </xf>
    <xf numFmtId="4" fontId="8" fillId="0" borderId="19" xfId="59" applyNumberFormat="1" applyFont="1" applyBorder="1" applyAlignment="1">
      <alignment horizontal="right" vertical="distributed"/>
      <protection/>
    </xf>
    <xf numFmtId="4" fontId="8" fillId="33" borderId="15" xfId="59" applyNumberFormat="1" applyFont="1" applyFill="1" applyBorder="1" applyAlignment="1">
      <alignment horizontal="right" vertical="distributed"/>
      <protection/>
    </xf>
    <xf numFmtId="0" fontId="7" fillId="0" borderId="0" xfId="59" applyFont="1" applyAlignment="1">
      <alignment/>
      <protection/>
    </xf>
    <xf numFmtId="4" fontId="8" fillId="0" borderId="10" xfId="59" applyNumberFormat="1" applyFont="1" applyFill="1" applyBorder="1" applyAlignment="1">
      <alignment horizontal="right" vertical="distributed"/>
      <protection/>
    </xf>
    <xf numFmtId="0" fontId="6" fillId="0" borderId="0" xfId="59" applyFont="1" applyFill="1" applyAlignment="1">
      <alignment horizontal="center"/>
      <protection/>
    </xf>
    <xf numFmtId="0" fontId="2" fillId="0" borderId="0" xfId="59" applyFill="1" applyAlignment="1">
      <alignment horizontal="center"/>
      <protection/>
    </xf>
    <xf numFmtId="0" fontId="9" fillId="0" borderId="0" xfId="59" applyFont="1" applyFill="1">
      <alignment/>
      <protection/>
    </xf>
    <xf numFmtId="0" fontId="7" fillId="0" borderId="0" xfId="59" applyFont="1" applyFill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2" fillId="0" borderId="0" xfId="59" applyFill="1">
      <alignment/>
      <protection/>
    </xf>
    <xf numFmtId="4" fontId="2" fillId="0" borderId="0" xfId="59" applyNumberFormat="1" applyFill="1">
      <alignment/>
      <protection/>
    </xf>
    <xf numFmtId="0" fontId="1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10. ZAKONODAVSTVO" xfId="58"/>
    <cellStyle name="Obično_13. UNUTARNJI NADZOR" xfId="59"/>
    <cellStyle name="Obično_18. DROGE" xfId="60"/>
    <cellStyle name="Obično_4. VLADA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B64"/>
  <sheetViews>
    <sheetView tabSelected="1" zoomScalePageLayoutView="0" workbookViewId="0" topLeftCell="A1">
      <selection activeCell="B12" sqref="B12"/>
    </sheetView>
  </sheetViews>
  <sheetFormatPr defaultColWidth="10.28125" defaultRowHeight="12.75"/>
  <cols>
    <col min="1" max="1" width="41.28125" style="8" customWidth="1"/>
    <col min="2" max="2" width="11.28125" style="9" customWidth="1"/>
    <col min="3" max="6" width="11.28125" style="9" bestFit="1" customWidth="1"/>
    <col min="7" max="7" width="4.00390625" style="10" customWidth="1"/>
    <col min="8" max="28" width="10.28125" style="74" customWidth="1"/>
    <col min="29" max="16384" width="10.28125" style="2" customWidth="1"/>
  </cols>
  <sheetData>
    <row r="1" spans="1:28" s="11" customFormat="1" ht="21.75" customHeight="1">
      <c r="A1" s="76" t="s">
        <v>56</v>
      </c>
      <c r="B1" s="76"/>
      <c r="C1" s="76"/>
      <c r="D1" s="76"/>
      <c r="E1" s="76"/>
      <c r="F1" s="76"/>
      <c r="G1" s="7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11" customFormat="1" ht="19.5" customHeight="1">
      <c r="A2" s="76" t="s">
        <v>55</v>
      </c>
      <c r="B2" s="76"/>
      <c r="C2" s="76"/>
      <c r="D2" s="76"/>
      <c r="E2" s="76"/>
      <c r="F2" s="76"/>
      <c r="G2" s="7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1" customFormat="1" ht="0.75" customHeight="1" hidden="1">
      <c r="A3" s="3"/>
      <c r="B3" s="4"/>
      <c r="C3" s="4"/>
      <c r="D3" s="4"/>
      <c r="E3" s="4"/>
      <c r="F3" s="4"/>
      <c r="G3" s="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ht="3" customHeight="1">
      <c r="A4" s="3"/>
      <c r="B4" s="4"/>
      <c r="C4" s="4"/>
      <c r="D4" s="4"/>
      <c r="E4" s="4"/>
      <c r="F4" s="4"/>
      <c r="G4" s="4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54" customFormat="1" ht="27.75" customHeight="1">
      <c r="A5" s="52" t="s">
        <v>0</v>
      </c>
      <c r="B5" s="52" t="s">
        <v>48</v>
      </c>
      <c r="C5" s="61" t="s">
        <v>51</v>
      </c>
      <c r="D5" s="61" t="s">
        <v>53</v>
      </c>
      <c r="E5" s="61" t="s">
        <v>54</v>
      </c>
      <c r="F5" s="52" t="s">
        <v>57</v>
      </c>
      <c r="G5" s="53" t="s">
        <v>36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s="54" customFormat="1" ht="12.75" customHeight="1">
      <c r="A6" s="57"/>
      <c r="B6" s="52" t="s">
        <v>38</v>
      </c>
      <c r="C6" s="52" t="s">
        <v>39</v>
      </c>
      <c r="D6" s="52" t="s">
        <v>1</v>
      </c>
      <c r="E6" s="52" t="s">
        <v>2</v>
      </c>
      <c r="F6" s="52" t="s">
        <v>32</v>
      </c>
      <c r="G6" s="52" t="s">
        <v>46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s="12" customFormat="1" ht="24.75" customHeight="1">
      <c r="A7" s="14" t="s">
        <v>44</v>
      </c>
      <c r="B7" s="15"/>
      <c r="C7" s="15"/>
      <c r="D7" s="15"/>
      <c r="E7" s="15"/>
      <c r="F7" s="15"/>
      <c r="G7" s="1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13" customFormat="1" ht="24.75" customHeight="1">
      <c r="A8" s="14" t="s">
        <v>3</v>
      </c>
      <c r="B8" s="31"/>
      <c r="C8" s="20"/>
      <c r="D8" s="66"/>
      <c r="E8" s="66"/>
      <c r="F8" s="20">
        <v>1372250.56</v>
      </c>
      <c r="G8" s="2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s="13" customFormat="1" ht="24.75" customHeight="1">
      <c r="A9" s="17" t="s">
        <v>49</v>
      </c>
      <c r="B9" s="26"/>
      <c r="C9" s="18"/>
      <c r="D9" s="18"/>
      <c r="E9" s="18"/>
      <c r="F9" s="18">
        <v>40359.89</v>
      </c>
      <c r="G9" s="1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s="13" customFormat="1" ht="24.75" customHeight="1">
      <c r="A10" s="32" t="s">
        <v>40</v>
      </c>
      <c r="B10" s="40">
        <v>1740000</v>
      </c>
      <c r="C10" s="33">
        <v>1715000</v>
      </c>
      <c r="D10" s="33">
        <v>1470000</v>
      </c>
      <c r="E10" s="33">
        <v>1420000</v>
      </c>
      <c r="F10" s="33">
        <f>SUM(F8:F9)</f>
        <v>1412610.45</v>
      </c>
      <c r="G10" s="51">
        <f>F10/E10*100</f>
        <v>99.47960915492958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s="13" customFormat="1" ht="24.75" customHeight="1">
      <c r="A11" s="17" t="s">
        <v>47</v>
      </c>
      <c r="B11" s="56"/>
      <c r="C11" s="45"/>
      <c r="D11" s="45"/>
      <c r="E11" s="45"/>
      <c r="F11" s="45">
        <v>47275.04</v>
      </c>
      <c r="G11" s="19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s="13" customFormat="1" ht="24.75" customHeight="1">
      <c r="A12" s="32" t="s">
        <v>24</v>
      </c>
      <c r="B12" s="40">
        <v>57000</v>
      </c>
      <c r="C12" s="33">
        <v>72000</v>
      </c>
      <c r="D12" s="33">
        <v>62000</v>
      </c>
      <c r="E12" s="33">
        <v>58900</v>
      </c>
      <c r="F12" s="33">
        <f>SUM(F11)</f>
        <v>47275.04</v>
      </c>
      <c r="G12" s="51">
        <f>F12/E12*100</f>
        <v>80.26322580645162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s="13" customFormat="1" ht="24.75" customHeight="1">
      <c r="A13" s="17" t="s">
        <v>35</v>
      </c>
      <c r="B13" s="26"/>
      <c r="C13" s="18"/>
      <c r="D13" s="45"/>
      <c r="E13" s="45"/>
      <c r="F13" s="18">
        <v>231851.34</v>
      </c>
      <c r="G13" s="19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s="13" customFormat="1" ht="24.75" customHeight="1">
      <c r="A14" s="14" t="s">
        <v>34</v>
      </c>
      <c r="B14" s="26"/>
      <c r="C14" s="18"/>
      <c r="D14" s="45"/>
      <c r="E14" s="45"/>
      <c r="F14" s="20">
        <v>2089.94</v>
      </c>
      <c r="G14" s="1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13" customFormat="1" ht="24.75" customHeight="1">
      <c r="A15" s="37" t="s">
        <v>25</v>
      </c>
      <c r="B15" s="62">
        <v>300000</v>
      </c>
      <c r="C15" s="36">
        <v>300000</v>
      </c>
      <c r="D15" s="36">
        <v>245000</v>
      </c>
      <c r="E15" s="36">
        <v>237000</v>
      </c>
      <c r="F15" s="36">
        <f>SUM(F13,F14)</f>
        <v>233941.28</v>
      </c>
      <c r="G15" s="34">
        <f>F15/E15*100</f>
        <v>98.70940084388185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s="13" customFormat="1" ht="24.75" customHeight="1">
      <c r="A16" s="17" t="s">
        <v>4</v>
      </c>
      <c r="B16" s="26"/>
      <c r="C16" s="18"/>
      <c r="D16" s="18"/>
      <c r="E16" s="18"/>
      <c r="F16" s="18">
        <v>15680</v>
      </c>
      <c r="G16" s="1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s="12" customFormat="1" ht="24.75" customHeight="1">
      <c r="A17" s="17" t="s">
        <v>5</v>
      </c>
      <c r="B17" s="26"/>
      <c r="C17" s="18"/>
      <c r="D17" s="45"/>
      <c r="E17" s="45"/>
      <c r="F17" s="26">
        <v>50622.62</v>
      </c>
      <c r="G17" s="1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13" customFormat="1" ht="24.75" customHeight="1">
      <c r="A18" s="17" t="s">
        <v>6</v>
      </c>
      <c r="B18" s="26"/>
      <c r="C18" s="18"/>
      <c r="D18" s="18"/>
      <c r="E18" s="18"/>
      <c r="F18" s="18">
        <v>24050</v>
      </c>
      <c r="G18" s="19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s="13" customFormat="1" ht="24.75" customHeight="1">
      <c r="A19" s="32" t="s">
        <v>26</v>
      </c>
      <c r="B19" s="40">
        <v>153000</v>
      </c>
      <c r="C19" s="33">
        <v>153000</v>
      </c>
      <c r="D19" s="33">
        <v>118000</v>
      </c>
      <c r="E19" s="33">
        <v>112100</v>
      </c>
      <c r="F19" s="33">
        <f>SUM(F16,F17,F18)</f>
        <v>90352.62</v>
      </c>
      <c r="G19" s="51">
        <f>F19/E19*100</f>
        <v>80.6000178412132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s="12" customFormat="1" ht="24.75" customHeight="1">
      <c r="A20" s="17" t="s">
        <v>7</v>
      </c>
      <c r="B20" s="56"/>
      <c r="C20" s="45"/>
      <c r="D20" s="45"/>
      <c r="E20" s="45"/>
      <c r="F20" s="18">
        <v>20289.54</v>
      </c>
      <c r="G20" s="1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13" customFormat="1" ht="24.75" customHeight="1">
      <c r="A21" s="14" t="s">
        <v>19</v>
      </c>
      <c r="B21" s="31"/>
      <c r="C21" s="20"/>
      <c r="D21" s="20"/>
      <c r="E21" s="20"/>
      <c r="F21" s="20">
        <v>0</v>
      </c>
      <c r="G21" s="2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s="12" customFormat="1" ht="24.75" customHeight="1">
      <c r="A22" s="17" t="s">
        <v>41</v>
      </c>
      <c r="B22" s="26"/>
      <c r="C22" s="18"/>
      <c r="D22" s="18"/>
      <c r="E22" s="18"/>
      <c r="F22" s="18">
        <v>0</v>
      </c>
      <c r="G22" s="1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12" customFormat="1" ht="24.75" customHeight="1">
      <c r="A23" s="32" t="s">
        <v>27</v>
      </c>
      <c r="B23" s="40">
        <v>21000</v>
      </c>
      <c r="C23" s="33">
        <v>21000</v>
      </c>
      <c r="D23" s="33">
        <v>21000</v>
      </c>
      <c r="E23" s="33">
        <v>21000</v>
      </c>
      <c r="F23" s="33">
        <f>SUM(F20,F21,F22)</f>
        <v>20289.54</v>
      </c>
      <c r="G23" s="51">
        <f>F23/E23*100</f>
        <v>96.61685714285714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12" customFormat="1" ht="24.75" customHeight="1">
      <c r="A24" s="17" t="s">
        <v>8</v>
      </c>
      <c r="B24" s="26"/>
      <c r="C24" s="18"/>
      <c r="D24" s="18"/>
      <c r="E24" s="18"/>
      <c r="F24" s="18">
        <v>7075.04</v>
      </c>
      <c r="G24" s="1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12" customFormat="1" ht="24.75" customHeight="1">
      <c r="A25" s="43" t="s">
        <v>20</v>
      </c>
      <c r="B25" s="31"/>
      <c r="C25" s="20"/>
      <c r="D25" s="66"/>
      <c r="E25" s="66"/>
      <c r="F25" s="20">
        <v>0</v>
      </c>
      <c r="G25" s="2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13" customFormat="1" ht="24.75" customHeight="1">
      <c r="A26" s="22" t="s">
        <v>9</v>
      </c>
      <c r="B26" s="24"/>
      <c r="C26" s="23"/>
      <c r="D26" s="60"/>
      <c r="E26" s="60"/>
      <c r="F26" s="24">
        <v>10860</v>
      </c>
      <c r="G26" s="19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s="13" customFormat="1" ht="24.75" customHeight="1">
      <c r="A27" s="17" t="s">
        <v>21</v>
      </c>
      <c r="B27" s="56"/>
      <c r="C27" s="45"/>
      <c r="D27" s="45"/>
      <c r="E27" s="45"/>
      <c r="F27" s="18">
        <v>3850</v>
      </c>
      <c r="G27" s="19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s="13" customFormat="1" ht="24.75" customHeight="1">
      <c r="A28" s="17" t="s">
        <v>37</v>
      </c>
      <c r="B28" s="56"/>
      <c r="C28" s="45"/>
      <c r="D28" s="45"/>
      <c r="E28" s="45"/>
      <c r="F28" s="18">
        <v>0</v>
      </c>
      <c r="G28" s="19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s="12" customFormat="1" ht="24.75" customHeight="1">
      <c r="A29" s="17" t="s">
        <v>10</v>
      </c>
      <c r="B29" s="56"/>
      <c r="C29" s="45"/>
      <c r="D29" s="45"/>
      <c r="E29" s="45"/>
      <c r="F29" s="18">
        <v>8710</v>
      </c>
      <c r="G29" s="1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13" customFormat="1" ht="24.75" customHeight="1">
      <c r="A30" s="17" t="s">
        <v>22</v>
      </c>
      <c r="B30" s="26"/>
      <c r="C30" s="18"/>
      <c r="D30" s="18"/>
      <c r="E30" s="18"/>
      <c r="F30" s="18">
        <v>537.5</v>
      </c>
      <c r="G30" s="19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s="13" customFormat="1" ht="24.75" customHeight="1">
      <c r="A31" s="32" t="s">
        <v>33</v>
      </c>
      <c r="B31" s="40">
        <v>33000</v>
      </c>
      <c r="C31" s="33">
        <v>43000</v>
      </c>
      <c r="D31" s="33">
        <v>39500</v>
      </c>
      <c r="E31" s="33">
        <v>39500</v>
      </c>
      <c r="F31" s="33">
        <f>SUM(F24,F25,F26,F27,F28,F29,F30)</f>
        <v>31032.54</v>
      </c>
      <c r="G31" s="51">
        <f>F31/E31*100</f>
        <v>78.5633924050633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s="13" customFormat="1" ht="24.75" customHeight="1">
      <c r="A32" s="14" t="s">
        <v>11</v>
      </c>
      <c r="B32" s="31"/>
      <c r="C32" s="20"/>
      <c r="D32" s="20"/>
      <c r="E32" s="20"/>
      <c r="F32" s="31">
        <v>0</v>
      </c>
      <c r="G32" s="2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s="13" customFormat="1" ht="24.75" customHeight="1">
      <c r="A33" s="17" t="s">
        <v>42</v>
      </c>
      <c r="B33" s="58"/>
      <c r="C33" s="18"/>
      <c r="D33" s="18"/>
      <c r="E33" s="18"/>
      <c r="F33" s="26">
        <v>1096</v>
      </c>
      <c r="G33" s="1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s="13" customFormat="1" ht="24.75" customHeight="1">
      <c r="A34" s="17" t="s">
        <v>52</v>
      </c>
      <c r="B34" s="58"/>
      <c r="C34" s="18"/>
      <c r="D34" s="45"/>
      <c r="E34" s="45"/>
      <c r="F34" s="26">
        <v>1050</v>
      </c>
      <c r="G34" s="19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s="12" customFormat="1" ht="24.75" customHeight="1">
      <c r="A35" s="14" t="s">
        <v>23</v>
      </c>
      <c r="B35" s="59"/>
      <c r="C35" s="20"/>
      <c r="D35" s="20"/>
      <c r="E35" s="20"/>
      <c r="F35" s="31">
        <v>0</v>
      </c>
      <c r="G35" s="1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12" customFormat="1" ht="24.75" customHeight="1">
      <c r="A36" s="32" t="s">
        <v>28</v>
      </c>
      <c r="B36" s="33">
        <v>1800</v>
      </c>
      <c r="C36" s="33">
        <v>1800</v>
      </c>
      <c r="D36" s="33">
        <v>4000</v>
      </c>
      <c r="E36" s="33">
        <v>4000</v>
      </c>
      <c r="F36" s="33">
        <f>SUM(F32,F33,F35,F34)</f>
        <v>2146</v>
      </c>
      <c r="G36" s="51">
        <f>F36/E36*100</f>
        <v>53.65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12" customFormat="1" ht="24.75" customHeight="1">
      <c r="A37" s="50" t="s">
        <v>12</v>
      </c>
      <c r="B37" s="63"/>
      <c r="C37" s="47"/>
      <c r="D37" s="47"/>
      <c r="E37" s="47"/>
      <c r="F37" s="20">
        <v>0</v>
      </c>
      <c r="G37" s="2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12" customFormat="1" ht="24.75" customHeight="1">
      <c r="A38" s="50" t="s">
        <v>50</v>
      </c>
      <c r="B38" s="63"/>
      <c r="C38" s="47"/>
      <c r="D38" s="47"/>
      <c r="E38" s="47"/>
      <c r="F38" s="47">
        <v>0</v>
      </c>
      <c r="G38" s="2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35" customFormat="1" ht="24.75" customHeight="1">
      <c r="A39" s="17" t="s">
        <v>13</v>
      </c>
      <c r="B39" s="26"/>
      <c r="C39" s="18"/>
      <c r="D39" s="18"/>
      <c r="E39" s="18"/>
      <c r="F39" s="18">
        <v>8.89</v>
      </c>
      <c r="G39" s="1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s="27" customFormat="1" ht="24.75" customHeight="1">
      <c r="A40" s="32" t="s">
        <v>29</v>
      </c>
      <c r="B40" s="40">
        <v>70</v>
      </c>
      <c r="C40" s="33">
        <v>70</v>
      </c>
      <c r="D40" s="33">
        <v>70</v>
      </c>
      <c r="E40" s="33">
        <v>70</v>
      </c>
      <c r="F40" s="33">
        <f>SUM(F37,F39,F38)</f>
        <v>8.89</v>
      </c>
      <c r="G40" s="51">
        <f>F40/E40*100</f>
        <v>12.7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s="12" customFormat="1" ht="24.75" customHeight="1">
      <c r="A41" s="14" t="s">
        <v>16</v>
      </c>
      <c r="B41" s="55"/>
      <c r="C41" s="66"/>
      <c r="D41" s="66"/>
      <c r="E41" s="66"/>
      <c r="F41" s="31">
        <v>3338.37</v>
      </c>
      <c r="G41" s="2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12" customFormat="1" ht="24.75" customHeight="1">
      <c r="A42" s="22" t="s">
        <v>43</v>
      </c>
      <c r="B42" s="46"/>
      <c r="C42" s="60"/>
      <c r="D42" s="60"/>
      <c r="E42" s="60"/>
      <c r="F42" s="23">
        <v>2814.5</v>
      </c>
      <c r="G42" s="25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12" customFormat="1" ht="24.75" customHeight="1">
      <c r="A43" s="32" t="s">
        <v>31</v>
      </c>
      <c r="B43" s="40">
        <v>8000</v>
      </c>
      <c r="C43" s="33">
        <v>8000</v>
      </c>
      <c r="D43" s="33">
        <v>18000</v>
      </c>
      <c r="E43" s="33">
        <v>17350</v>
      </c>
      <c r="F43" s="40">
        <f>SUM(F41,F42)</f>
        <v>6152.87</v>
      </c>
      <c r="G43" s="34">
        <f>F43/E43*100</f>
        <v>35.46322766570605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30" customFormat="1" ht="24.75" customHeight="1">
      <c r="A44" s="38" t="s">
        <v>14</v>
      </c>
      <c r="B44" s="64">
        <f>SUM(B15,B19,B23,B31,B36,B40,B43,B12,B10)</f>
        <v>2313870</v>
      </c>
      <c r="C44" s="64">
        <f>SUM(C15,C19,C23,C31,C36,C40,C43,C12,C10)</f>
        <v>2313870</v>
      </c>
      <c r="D44" s="64">
        <f>SUM(D15,D19,D23,D31,D36,D40,D43,D12,D10)</f>
        <v>1977570</v>
      </c>
      <c r="E44" s="64">
        <f>SUM(E15,E19,E23,E31,E36,E40,E43,E12,E10)</f>
        <v>1909920</v>
      </c>
      <c r="F44" s="64">
        <f>SUM(F15,F19,F23,F31,F36,F40,F43,F12,F10)</f>
        <v>1843809.23</v>
      </c>
      <c r="G44" s="49">
        <f>F44/E44*100</f>
        <v>96.53855815950406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s="30" customFormat="1" ht="24.75" customHeight="1">
      <c r="A45" s="22" t="s">
        <v>45</v>
      </c>
      <c r="B45" s="26"/>
      <c r="C45" s="18"/>
      <c r="D45" s="18"/>
      <c r="E45" s="18"/>
      <c r="F45" s="18"/>
      <c r="G45" s="1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28" s="27" customFormat="1" ht="24.75" customHeight="1">
      <c r="A46" s="17" t="s">
        <v>15</v>
      </c>
      <c r="B46" s="56"/>
      <c r="C46" s="56"/>
      <c r="D46" s="56"/>
      <c r="E46" s="56"/>
      <c r="F46" s="26">
        <v>411.13</v>
      </c>
      <c r="G46" s="1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s="35" customFormat="1" ht="24.75" customHeight="1">
      <c r="A47" s="44" t="s">
        <v>30</v>
      </c>
      <c r="B47" s="40">
        <v>23000</v>
      </c>
      <c r="C47" s="40">
        <v>23000</v>
      </c>
      <c r="D47" s="40">
        <v>23000</v>
      </c>
      <c r="E47" s="40">
        <v>23000</v>
      </c>
      <c r="F47" s="40">
        <f>SUM(F46)</f>
        <v>411.13</v>
      </c>
      <c r="G47" s="51">
        <f>F47/E47*100</f>
        <v>1.787521739130435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</row>
    <row r="48" spans="1:28" s="12" customFormat="1" ht="24.75" customHeight="1">
      <c r="A48" s="17" t="s">
        <v>16</v>
      </c>
      <c r="B48" s="56"/>
      <c r="C48" s="45"/>
      <c r="D48" s="45"/>
      <c r="E48" s="45"/>
      <c r="F48" s="26">
        <v>19571.39</v>
      </c>
      <c r="G48" s="1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12" customFormat="1" ht="24.75" customHeight="1">
      <c r="A49" s="32" t="s">
        <v>31</v>
      </c>
      <c r="B49" s="40">
        <v>20000</v>
      </c>
      <c r="C49" s="33">
        <v>20000</v>
      </c>
      <c r="D49" s="33">
        <v>20000</v>
      </c>
      <c r="E49" s="33">
        <v>20000</v>
      </c>
      <c r="F49" s="40">
        <f>SUM(F48)</f>
        <v>19571.39</v>
      </c>
      <c r="G49" s="34">
        <f>F49/E49*100</f>
        <v>97.85695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12" customFormat="1" ht="24.75" customHeight="1">
      <c r="A50" s="38" t="s">
        <v>17</v>
      </c>
      <c r="B50" s="64">
        <f>SUM(B47,B49)</f>
        <v>43000</v>
      </c>
      <c r="C50" s="39">
        <f>SUM(C47,C49)</f>
        <v>43000</v>
      </c>
      <c r="D50" s="39">
        <f>SUM(D47,D49)</f>
        <v>43000</v>
      </c>
      <c r="E50" s="39">
        <f>SUM(E47,E49)</f>
        <v>43000</v>
      </c>
      <c r="F50" s="39">
        <f>SUM(F47,F49)</f>
        <v>19982.52</v>
      </c>
      <c r="G50" s="48">
        <f>F50/E50*100</f>
        <v>46.470976744186046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12" customFormat="1" ht="24.75" customHeight="1">
      <c r="A51" s="38" t="s">
        <v>18</v>
      </c>
      <c r="B51" s="64">
        <f>SUM(B44,B50)</f>
        <v>2356870</v>
      </c>
      <c r="C51" s="39">
        <f>SUM(C44,C50)</f>
        <v>2356870</v>
      </c>
      <c r="D51" s="39">
        <f>SUM(D44,D50)</f>
        <v>2020570</v>
      </c>
      <c r="E51" s="39">
        <f>SUM(E44,E50)</f>
        <v>1952920</v>
      </c>
      <c r="F51" s="39">
        <f>SUM(F44,F50)</f>
        <v>1863791.75</v>
      </c>
      <c r="G51" s="49">
        <f>F51/E51*100</f>
        <v>95.4361545787846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12" customFormat="1" ht="19.5" customHeight="1">
      <c r="A52" s="28"/>
      <c r="B52" s="41"/>
      <c r="C52" s="41"/>
      <c r="D52" s="41"/>
      <c r="E52" s="41"/>
      <c r="F52" s="41"/>
      <c r="G52" s="2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12" customFormat="1" ht="19.5" customHeight="1">
      <c r="A53" s="28"/>
      <c r="E53" s="65"/>
      <c r="F53" s="65"/>
      <c r="G53" s="65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12" customFormat="1" ht="19.5" customHeight="1">
      <c r="A54" s="28"/>
      <c r="G54" s="2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12" customFormat="1" ht="19.5" customHeight="1">
      <c r="A55" s="28"/>
      <c r="F55" s="65"/>
      <c r="G55" s="65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7" ht="15.75">
      <c r="A56" s="28"/>
      <c r="B56" s="12"/>
      <c r="C56" s="12"/>
      <c r="D56" s="12"/>
      <c r="E56" s="12"/>
      <c r="F56" s="12"/>
      <c r="G56" s="29"/>
    </row>
    <row r="57" spans="1:7" ht="15.75">
      <c r="A57" s="28"/>
      <c r="B57" s="41"/>
      <c r="C57" s="41"/>
      <c r="D57" s="41"/>
      <c r="E57" s="41"/>
      <c r="F57" s="41"/>
      <c r="G57" s="29"/>
    </row>
    <row r="58" spans="1:28" s="42" customFormat="1" ht="15.75">
      <c r="A58" s="5"/>
      <c r="B58" s="6"/>
      <c r="C58" s="6"/>
      <c r="D58" s="6"/>
      <c r="E58" s="6"/>
      <c r="F58" s="6"/>
      <c r="G58" s="7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s="42" customFormat="1" ht="15.75">
      <c r="A59" s="5"/>
      <c r="B59" s="6"/>
      <c r="C59" s="6"/>
      <c r="D59" s="6"/>
      <c r="E59" s="6"/>
      <c r="F59" s="6"/>
      <c r="G59" s="7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s="42" customFormat="1" ht="15.75">
      <c r="A60" s="5"/>
      <c r="B60" s="6"/>
      <c r="C60" s="6"/>
      <c r="D60" s="6"/>
      <c r="E60" s="6"/>
      <c r="F60" s="6"/>
      <c r="G60" s="7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s="42" customFormat="1" ht="15.75">
      <c r="A61" s="5"/>
      <c r="B61" s="6"/>
      <c r="C61" s="6"/>
      <c r="D61" s="6"/>
      <c r="E61" s="6"/>
      <c r="F61" s="6"/>
      <c r="G61" s="7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s="42" customFormat="1" ht="15.75">
      <c r="A62" s="5"/>
      <c r="B62" s="6"/>
      <c r="C62" s="6"/>
      <c r="D62" s="6"/>
      <c r="E62" s="6"/>
      <c r="F62" s="6"/>
      <c r="G62" s="7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s="42" customFormat="1" ht="15.75">
      <c r="A63" s="5"/>
      <c r="B63" s="6"/>
      <c r="C63" s="6"/>
      <c r="D63" s="6"/>
      <c r="E63" s="6"/>
      <c r="F63" s="6"/>
      <c r="G63" s="7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s="42" customFormat="1" ht="15.75">
      <c r="A64" s="5"/>
      <c r="B64" s="6"/>
      <c r="C64" s="6"/>
      <c r="D64" s="6"/>
      <c r="E64" s="6"/>
      <c r="F64" s="6"/>
      <c r="G64" s="7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</sheetData>
  <sheetProtection/>
  <mergeCells count="2">
    <mergeCell ref="A1:G1"/>
    <mergeCell ref="A2:G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ZrGrgic</dc:creator>
  <cp:keywords/>
  <dc:description/>
  <cp:lastModifiedBy>Dina Popović</cp:lastModifiedBy>
  <cp:lastPrinted>2020-02-05T08:58:17Z</cp:lastPrinted>
  <dcterms:created xsi:type="dcterms:W3CDTF">2008-02-29T09:12:26Z</dcterms:created>
  <dcterms:modified xsi:type="dcterms:W3CDTF">2021-05-14T10:02:58Z</dcterms:modified>
  <cp:category/>
  <cp:version/>
  <cp:contentType/>
  <cp:contentStatus/>
</cp:coreProperties>
</file>